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2024 m. VSB\FINANSŲ SKYRIUI\Biudžeto vykdymo ataskaitos II ketv\"/>
    </mc:Choice>
  </mc:AlternateContent>
  <xr:revisionPtr revIDLastSave="0" documentId="13_ncr:1_{B86FEAB8-2369-4152-95A8-50A8CB95E85B}" xr6:coauthVersionLast="47" xr6:coauthVersionMax="47" xr10:uidLastSave="{00000000-0000-0000-0000-000000000000}"/>
  <bookViews>
    <workbookView xWindow="2295" yWindow="2295" windowWidth="21600" windowHeight="11505" firstSheet="3" activeTab="5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6" sheetId="4" r:id="rId4"/>
    <sheet name="I ketv." sheetId="23" r:id="rId5"/>
    <sheet name="II ketv." sheetId="24" r:id="rId6"/>
    <sheet name="III ketv." sheetId="25" r:id="rId7"/>
    <sheet name="IV ketv." sheetId="26" r:id="rId8"/>
  </sheets>
  <definedNames>
    <definedName name="_xlnm.Print_Area" localSheetId="3">'6'!$A$1:$L$39</definedName>
    <definedName name="Z_7EA8C0BA_5411_44A0_9628_9A22CD2E3A9E_.wvu.PrintArea" localSheetId="3">'6'!$B$1:$K$34</definedName>
  </definedNames>
  <calcPr calcId="181029"/>
</workbook>
</file>

<file path=xl/calcChain.xml><?xml version="1.0" encoding="utf-8"?>
<calcChain xmlns="http://schemas.openxmlformats.org/spreadsheetml/2006/main">
  <c r="G23" i="26" l="1"/>
  <c r="F23" i="26"/>
  <c r="E23" i="26"/>
  <c r="D23" i="26"/>
  <c r="H22" i="26"/>
  <c r="H23" i="26" s="1"/>
  <c r="G23" i="25"/>
  <c r="F23" i="25"/>
  <c r="E23" i="25"/>
  <c r="D23" i="25"/>
  <c r="H22" i="25"/>
  <c r="H23" i="25" s="1"/>
  <c r="G23" i="24"/>
  <c r="F23" i="24"/>
  <c r="E23" i="24"/>
  <c r="D23" i="24"/>
  <c r="H22" i="24"/>
  <c r="H23" i="24" s="1"/>
  <c r="G23" i="23"/>
  <c r="F23" i="23"/>
  <c r="E23" i="23"/>
  <c r="D23" i="23"/>
  <c r="H22" i="23"/>
  <c r="H23" i="23" s="1"/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D49" i="3" s="1"/>
  <c r="D50" i="3"/>
  <c r="E50" i="3"/>
  <c r="B16" i="1"/>
  <c r="C16" i="1"/>
  <c r="B19" i="1"/>
  <c r="C19" i="1"/>
  <c r="B31" i="1"/>
  <c r="C31" i="1"/>
  <c r="B39" i="1"/>
  <c r="C39" i="1"/>
  <c r="B49" i="1"/>
  <c r="B48" i="1" s="1"/>
  <c r="C49" i="1"/>
  <c r="C48" i="1" s="1"/>
  <c r="B16" i="2"/>
  <c r="C16" i="2"/>
  <c r="B19" i="2"/>
  <c r="C19" i="2"/>
  <c r="B32" i="2"/>
  <c r="C32" i="2"/>
  <c r="B40" i="2"/>
  <c r="C40" i="2"/>
  <c r="B50" i="2"/>
  <c r="B49" i="2" s="1"/>
  <c r="C50" i="2"/>
  <c r="C49" i="2" s="1"/>
  <c r="B31" i="2" l="1"/>
  <c r="E49" i="3"/>
  <c r="C51" i="3"/>
  <c r="D51" i="3" s="1"/>
  <c r="C31" i="2"/>
  <c r="B15" i="2"/>
  <c r="B14" i="2" s="1"/>
  <c r="B55" i="2" s="1"/>
  <c r="B57" i="2" s="1"/>
  <c r="B30" i="1"/>
  <c r="B15" i="1"/>
  <c r="C15" i="2"/>
  <c r="C14" i="2" s="1"/>
  <c r="C55" i="2" s="1"/>
  <c r="C57" i="2" s="1"/>
  <c r="C30" i="1"/>
  <c r="C15" i="1"/>
  <c r="E51" i="3"/>
  <c r="B14" i="1"/>
  <c r="B54" i="1" s="1"/>
  <c r="B56" i="1" s="1"/>
  <c r="C14" i="1" l="1"/>
  <c r="C54" i="1" s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169,3neišaišk.paj
11245,4 kt.neišv.paj
</t>
        </r>
      </text>
    </comment>
  </commentList>
</comments>
</file>

<file path=xl/sharedStrings.xml><?xml version="1.0" encoding="utf-8"?>
<sst xmlns="http://schemas.openxmlformats.org/spreadsheetml/2006/main" count="325" uniqueCount="120">
  <si>
    <t>Forma Nr.1 patvirtinta Lietuvos Respublikos finansų ministro 2005 m. kovo 8 d. įsakymu Nr.1K-068</t>
  </si>
  <si>
    <t xml:space="preserve">LIETUVOS RESPUBLIKOS  VALSTYBĖS BIUDŽETO  ĮVYKDYMO 2004 M. </t>
  </si>
  <si>
    <t>ATASKAITA</t>
  </si>
  <si>
    <t>2005 03 08 Nr.0302</t>
  </si>
  <si>
    <t>Vilnius</t>
  </si>
  <si>
    <t>Pajamos</t>
  </si>
  <si>
    <t>tūkst.Lt</t>
  </si>
  <si>
    <t>Rodikliai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</si>
  <si>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</si>
  <si>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</si>
  <si>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</si>
  <si>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</si>
  <si>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</si>
  <si>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</si>
  <si>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</si>
  <si>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</si>
  <si>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</si>
  <si>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</si>
  <si>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</si>
  <si>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</si>
  <si>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</si>
  <si>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</si>
  <si>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</si>
  <si>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</si>
  <si>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</si>
  <si>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</si>
  <si>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</si>
  <si>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</si>
  <si>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</si>
  <si>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</si>
  <si>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</si>
  <si>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Mokestis už valstybės turto naudojimą patikėjimo teise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</si>
  <si>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</si>
  <si>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</si>
  <si>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</si>
  <si>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</si>
  <si>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</si>
  <si>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</si>
  <si>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</si>
  <si>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</si>
  <si>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</si>
  <si>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</si>
  <si>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</si>
  <si>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</si>
  <si>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</si>
  <si>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</si>
  <si>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</si>
  <si>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</si>
  <si>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</si>
  <si>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</si>
  <si>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</si>
  <si>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 PAJAMŲ</t>
  </si>
  <si>
    <t>Forma Nr.15 patvirtinta Lietuvos Respublikos finansų ministro 2005 m. kovo 8 d. įsakymu Nr.1K-068</t>
  </si>
  <si>
    <t>ATASKAITA (PAGAL VALSTYBĖS FUNKCIJAS IR EKONOMINĘ KLASIFIKACIJĄ)</t>
  </si>
  <si>
    <t>Prekių apyvartos mokestis</t>
  </si>
  <si>
    <t>Palūkanos už kapitalo naudojimą</t>
  </si>
  <si>
    <t>Forma 1-VP patvirtinta Lietuvos Respublikos finansų ministro 2004 m. sausio 23 d. įsakymu Nr. 1K-022</t>
  </si>
  <si>
    <t>LIETUVOS RESPUBLIKOS 2004 M. VALSTYBĖS BIUDŽETO I KETVIRČIO ĮVYKDYMO  APYSKAITA</t>
  </si>
  <si>
    <t>Valstybės biudžeto pajamos</t>
  </si>
  <si>
    <t>skirtumas</t>
  </si>
  <si>
    <t>%</t>
  </si>
  <si>
    <t>IŠ VISO</t>
  </si>
  <si>
    <t xml:space="preserve">                                                                      </t>
  </si>
  <si>
    <t xml:space="preserve">Informacijos, reikalingos Lietuvos Respublikos savivaldybių iždų           </t>
  </si>
  <si>
    <t>finansinėms ataskaitoms sudaryti,</t>
  </si>
  <si>
    <t>pateikimo taisyklių</t>
  </si>
  <si>
    <t>6 priedas</t>
  </si>
  <si>
    <t>(Kitų savivaldybės iždo  pajamų ataskaitos  forma S6)</t>
  </si>
  <si>
    <t>(įstaigos  pavadinimas, kodas)</t>
  </si>
  <si>
    <t>KITŲ SAVIVALDYBĖS IŽDO PAJAMŲ ATASKAITA UŽ  _______________ METŲ __________ KETVIRTĮ</t>
  </si>
  <si>
    <t>___________Nr._________</t>
  </si>
  <si>
    <t>(data)</t>
  </si>
  <si>
    <t>____________________________</t>
  </si>
  <si>
    <t xml:space="preserve">                       (sudarymo vieta)</t>
  </si>
  <si>
    <t xml:space="preserve">I. Pervestinos sumos  </t>
  </si>
  <si>
    <t xml:space="preserve">II. Sukauptos  pervestinos sumos </t>
  </si>
  <si>
    <t>Ekonominės klasifikacijos straipsnio kodas</t>
  </si>
  <si>
    <t>Ekonominės klasifikacijos straipsnio pavadinimas</t>
  </si>
  <si>
    <t>Laikotarpio pradžios likutis</t>
  </si>
  <si>
    <t>Pervestinų sumų pokytis</t>
  </si>
  <si>
    <t>Pervesta sumų</t>
  </si>
  <si>
    <t>Laikotarpio pabaigos likutis (3+4-5)</t>
  </si>
  <si>
    <t>Sukaupta pervestinų sumų</t>
  </si>
  <si>
    <t xml:space="preserve">Apskaičiuota pervestinų sumų </t>
  </si>
  <si>
    <t xml:space="preserve">Laikotarpio pabaigos likutis (7+8-9) </t>
  </si>
  <si>
    <t>IŠ VISO:</t>
  </si>
  <si>
    <t>(vadovo ar jo įgalioto asmens pareigos)</t>
  </si>
  <si>
    <t>(parašas)</t>
  </si>
  <si>
    <t>(vardas, pavardė)</t>
  </si>
  <si>
    <t>(vyriausiojo buhalterio (buhalterio) ar jo įgalioto asmens pareigos)</t>
  </si>
  <si>
    <t xml:space="preserve">                             </t>
  </si>
  <si>
    <t xml:space="preserve">Informacijos, reikalingos Lietuvos Respublikos savivaldybių iždų 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</si>
  <si>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</si>
  <si>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</si>
  <si>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</si>
  <si>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(data)</t>
  </si>
  <si>
    <t>Didžiosios knygos sąskaitos numeris</t>
  </si>
  <si>
    <t>Didžiosios knygos sąskaitos pavadinimas</t>
  </si>
  <si>
    <t xml:space="preserve">Sukauptos gautinos iš savivaldybės iždo sumos 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</si>
  <si>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</si>
  <si>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</si>
  <si>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</si>
  <si>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</si>
  <si>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(vardas ir pavardė)</t>
  </si>
  <si>
    <t>Pasvalys</t>
  </si>
  <si>
    <t>(Eurais, ct)</t>
  </si>
  <si>
    <t>Apskaičiuotos prekių, turto ir paslaugų pardavimo pajamos</t>
  </si>
  <si>
    <t>Pasvalio rajono savivaldybės visuomenės sveikatos biuras, 301505617</t>
  </si>
  <si>
    <t>Buhalterė</t>
  </si>
  <si>
    <t>Rimutė Šlikienė</t>
  </si>
  <si>
    <t>Direktorė</t>
  </si>
  <si>
    <t>Vilma Jankevičienė</t>
  </si>
  <si>
    <t>SAVIVALDYBĖS BIUDŽETINIŲ ĮSTAIGŲ  PAJAMŲ ĮMOKŲ ATASKAITA UŽ  2024 METŲ I KETVIRTĮ</t>
  </si>
  <si>
    <r>
      <t>2024.04.17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1</t>
    </r>
  </si>
  <si>
    <t>SAVIVALDYBĖS BIUDŽETINIŲ ĮSTAIGŲ  PAJAMŲ ĮMOKŲ ATASKAITA UŽ  2024 METŲ II KETVIRTĮ</t>
  </si>
  <si>
    <r>
      <t>2024.07.12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2</t>
    </r>
  </si>
  <si>
    <t>SAVIVALDYBĖS BIUDŽETINIŲ ĮSTAIGŲ  PAJAMŲ ĮMOKŲ ATASKAITA UŽ  2024 METŲ III KETVIRTĮ</t>
  </si>
  <si>
    <r>
      <t>2024.10.15  Nr.</t>
    </r>
    <r>
      <rPr>
        <sz val="12"/>
        <color rgb="FFFF0000"/>
        <rFont val="Times New Roman"/>
        <family val="1"/>
        <charset val="186"/>
      </rPr>
      <t xml:space="preserve"> 3</t>
    </r>
  </si>
  <si>
    <t>SAVIVALDYBĖS BIUDŽETINIŲ ĮSTAIGŲ  PAJAMŲ ĮMOKŲ ATASKAITA UŽ  2024 METŲ IV KETVIRTĮ</t>
  </si>
  <si>
    <r>
      <t>2025.01.16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</si>
</sst>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00&quot; Lt&quot;_-;\-* #.##000&quot; Lt&quot;_-;_-* \-??&quot; Lt&quot;_-;_-@_-"/>
    <numFmt numFmtId="165" formatCode="#,##0.0"/>
    <numFmt numFmtId="166" formatCode="_-* #,##0.00\ _L_t_-;\-* #,##0.00\ _L_t_-;_-* \-??\ _L_t_-;_-@_-"/>
  </numFmts>
  <fonts count="28">
    <font>
      <sz val="10"/>
      <name val="Arial"/>
      <family val="2"/>
      <charset val="186"/>
    </font>
    <font>
      <sz val="10"/>
      <name val="Times New Roman Baltic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10"/>
      <name val="Times New Roman"/>
      <family val="1"/>
      <charset val="186"/>
    </font>
    <font>
      <b/>
      <sz val="12"/>
      <name val="Arial"/>
      <family val="2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justify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0" fillId="0" borderId="9" xfId="0" applyBorder="1"/>
    <xf numFmtId="165" fontId="0" fillId="0" borderId="7" xfId="0" applyNumberFormat="1" applyBorder="1"/>
    <xf numFmtId="165" fontId="0" fillId="0" borderId="10" xfId="0" applyNumberFormat="1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166" fontId="0" fillId="0" borderId="5" xfId="3" applyFont="1" applyFill="1" applyBorder="1" applyAlignment="1" applyProtection="1"/>
    <xf numFmtId="0" fontId="0" fillId="0" borderId="7" xfId="0" applyBorder="1"/>
    <xf numFmtId="0" fontId="0" fillId="0" borderId="17" xfId="0" applyBorder="1"/>
    <xf numFmtId="166" fontId="0" fillId="0" borderId="7" xfId="3" applyFont="1" applyFill="1" applyBorder="1" applyAlignment="1" applyProtection="1"/>
    <xf numFmtId="0" fontId="4" fillId="0" borderId="7" xfId="0" applyFont="1" applyBorder="1"/>
    <xf numFmtId="0" fontId="4" fillId="0" borderId="17" xfId="0" applyFont="1" applyBorder="1"/>
    <xf numFmtId="166" fontId="4" fillId="0" borderId="7" xfId="3" applyFont="1" applyFill="1" applyBorder="1" applyAlignment="1" applyProtection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23" xfId="0" applyFont="1" applyBorder="1"/>
    <xf numFmtId="0" fontId="12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/>
    <xf numFmtId="3" fontId="9" fillId="0" borderId="0" xfId="0" applyNumberFormat="1" applyFont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3" fontId="9" fillId="0" borderId="7" xfId="0" applyNumberFormat="1" applyFont="1" applyBorder="1"/>
    <xf numFmtId="0" fontId="9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/>
    <xf numFmtId="0" fontId="13" fillId="0" borderId="0" xfId="4" applyFont="1"/>
    <xf numFmtId="0" fontId="9" fillId="0" borderId="0" xfId="4" applyFont="1" applyAlignment="1">
      <alignment vertical="top" wrapText="1"/>
    </xf>
    <xf numFmtId="0" fontId="9" fillId="0" borderId="25" xfId="4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0" xfId="4" applyFo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14" fontId="18" fillId="0" borderId="0" xfId="0" applyNumberFormat="1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center" vertical="center"/>
    </xf>
    <xf numFmtId="0" fontId="16" fillId="0" borderId="7" xfId="0" applyFont="1" applyBorder="1"/>
    <xf numFmtId="0" fontId="18" fillId="0" borderId="7" xfId="0" applyFont="1" applyBorder="1" applyAlignment="1">
      <alignment horizontal="right" vertical="center" wrapText="1"/>
    </xf>
    <xf numFmtId="0" fontId="20" fillId="0" borderId="0" xfId="4" applyFont="1"/>
    <xf numFmtId="0" fontId="16" fillId="0" borderId="23" xfId="0" applyFont="1" applyBorder="1"/>
    <xf numFmtId="0" fontId="16" fillId="0" borderId="0" xfId="4" applyFont="1" applyAlignment="1">
      <alignment vertical="top" wrapText="1"/>
    </xf>
    <xf numFmtId="0" fontId="16" fillId="0" borderId="0" xfId="0" applyFont="1" applyAlignment="1">
      <alignment horizontal="center" vertical="top"/>
    </xf>
    <xf numFmtId="0" fontId="16" fillId="0" borderId="0" xfId="4" applyFont="1" applyAlignment="1">
      <alignment vertical="top"/>
    </xf>
    <xf numFmtId="0" fontId="20" fillId="0" borderId="0" xfId="4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5" fillId="0" borderId="0" xfId="0" applyFont="1"/>
    <xf numFmtId="0" fontId="3" fillId="0" borderId="26" xfId="0" applyFont="1" applyBorder="1" applyAlignment="1">
      <alignment horizontal="left" wrapText="1"/>
    </xf>
    <xf numFmtId="2" fontId="10" fillId="0" borderId="2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4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3" xfId="4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view="pageBreakPreview" workbookViewId="0">
      <selection activeCell="A37" sqref="A37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0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2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5" t="s">
        <v>5</v>
      </c>
      <c r="B12"/>
      <c r="C12" s="6" t="s">
        <v>6</v>
      </c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11">
        <f>SUM(B15+B30)</f>
        <v>8425705</v>
      </c>
      <c r="C14" s="12">
        <f>SUM(C15+C30)</f>
        <v>8457577.3000000007</v>
      </c>
    </row>
    <row r="15" spans="1:3" ht="12.75">
      <c r="A15" s="10" t="s">
        <v>10</v>
      </c>
      <c r="B15" s="13">
        <f>SUM(B16+B19+B29)</f>
        <v>7574489</v>
      </c>
      <c r="C15" s="14">
        <f>SUM(C16+C19+C29)</f>
        <v>7484403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SUM(B20:B28)</f>
        <v>5239498</v>
      </c>
      <c r="C19" s="16">
        <f>SUM(C20:C28)</f>
        <v>4553801.5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18</v>
      </c>
      <c r="B23" s="18">
        <v>1500</v>
      </c>
      <c r="C23" s="19">
        <v>1033.5</v>
      </c>
    </row>
    <row r="24" spans="1:3" ht="12.75">
      <c r="A24" s="17" t="s">
        <v>19</v>
      </c>
      <c r="B24" s="18">
        <v>28000</v>
      </c>
      <c r="C24" s="19">
        <v>32704.7</v>
      </c>
    </row>
    <row r="25" spans="1:3" ht="12.75">
      <c r="A25" s="17" t="s">
        <v>20</v>
      </c>
      <c r="B25" s="18">
        <v>10000</v>
      </c>
      <c r="C25" s="19">
        <v>13621</v>
      </c>
    </row>
    <row r="26" spans="1:3" ht="12.75">
      <c r="A26" s="17" t="s">
        <v>21</v>
      </c>
      <c r="B26" s="18">
        <v>66000</v>
      </c>
      <c r="C26" s="19">
        <v>54830</v>
      </c>
    </row>
    <row r="27" spans="1:3" ht="12.75">
      <c r="A27" s="17" t="s">
        <v>22</v>
      </c>
      <c r="B27" s="18">
        <v>91238</v>
      </c>
      <c r="C27" s="19">
        <v>25324.6</v>
      </c>
    </row>
    <row r="28" spans="1:3" ht="12.75">
      <c r="A28" s="17" t="s">
        <v>23</v>
      </c>
      <c r="B28" s="18">
        <v>59600</v>
      </c>
      <c r="C28" s="19">
        <v>45221.2</v>
      </c>
    </row>
    <row r="29" spans="1:3" ht="12.75">
      <c r="A29" s="21" t="s">
        <v>24</v>
      </c>
      <c r="B29" s="18">
        <v>159350</v>
      </c>
      <c r="C29" s="16">
        <v>147487.29999999999</v>
      </c>
    </row>
    <row r="30" spans="1:3" ht="12.75">
      <c r="A30" s="15" t="s">
        <v>25</v>
      </c>
      <c r="B30" s="13">
        <f>SUM(B31+B39+B46+B47)</f>
        <v>851216</v>
      </c>
      <c r="C30" s="16">
        <f>SUM(C31+C39+C46+C47)</f>
        <v>973174.3</v>
      </c>
    </row>
    <row r="31" spans="1:3" ht="12.75">
      <c r="A31" s="15" t="s">
        <v>26</v>
      </c>
      <c r="B31" s="13">
        <f>SUM(B32:B38)</f>
        <v>325314</v>
      </c>
      <c r="C31" s="16">
        <f>SUM(C32:C38)</f>
        <v>321155.3</v>
      </c>
    </row>
    <row r="32" spans="1:3" ht="12.75">
      <c r="A32" s="17" t="s">
        <v>27</v>
      </c>
      <c r="B32" s="18">
        <v>99242</v>
      </c>
      <c r="C32" s="19">
        <v>98096.5</v>
      </c>
    </row>
    <row r="33" spans="1:3" ht="12.75">
      <c r="A33" s="17" t="s">
        <v>28</v>
      </c>
      <c r="B33" s="18">
        <v>18700</v>
      </c>
      <c r="C33" s="19">
        <v>8974.2999999999993</v>
      </c>
    </row>
    <row r="34" spans="1:3" ht="12.75">
      <c r="A34" s="17" t="s">
        <v>29</v>
      </c>
      <c r="B34" s="18">
        <v>65400</v>
      </c>
      <c r="C34" s="19">
        <v>66616.899999999994</v>
      </c>
    </row>
    <row r="35" spans="1:3" ht="12.75">
      <c r="A35" s="17" t="s">
        <v>30</v>
      </c>
      <c r="B35" s="18">
        <v>57986</v>
      </c>
      <c r="C35" s="19">
        <v>67009.8</v>
      </c>
    </row>
    <row r="36" spans="1:3" ht="12.75">
      <c r="A36" s="17" t="s">
        <v>31</v>
      </c>
      <c r="B36" s="18">
        <v>18660</v>
      </c>
      <c r="C36" s="19">
        <v>19963.400000000001</v>
      </c>
    </row>
    <row r="37" spans="1:3" ht="12.75">
      <c r="A37" s="20" t="s">
        <v>32</v>
      </c>
      <c r="B37" s="18">
        <v>15172</v>
      </c>
      <c r="C37" s="19">
        <v>16728.900000000001</v>
      </c>
    </row>
    <row r="38" spans="1:3" ht="12.75">
      <c r="A38" s="17" t="s">
        <v>33</v>
      </c>
      <c r="B38" s="18">
        <v>50154</v>
      </c>
      <c r="C38" s="19">
        <v>43765.5</v>
      </c>
    </row>
    <row r="39" spans="1:3" ht="12.75">
      <c r="A39" s="15" t="s">
        <v>34</v>
      </c>
      <c r="B39" s="13">
        <f>SUM(B40:B45)</f>
        <v>461147</v>
      </c>
      <c r="C39" s="16">
        <f>SUM(C40:C45)</f>
        <v>576085.69999999995</v>
      </c>
    </row>
    <row r="40" spans="1:3" ht="12.75">
      <c r="A40" s="17" t="s">
        <v>35</v>
      </c>
      <c r="B40" s="18">
        <v>15160</v>
      </c>
      <c r="C40" s="19">
        <v>16363.1</v>
      </c>
    </row>
    <row r="41" spans="1:3" ht="12.75">
      <c r="A41" s="17" t="s">
        <v>36</v>
      </c>
      <c r="B41" s="18">
        <v>19500</v>
      </c>
      <c r="C41" s="19">
        <v>21647.599999999999</v>
      </c>
    </row>
    <row r="42" spans="1:3" ht="12.75">
      <c r="A42" s="17" t="s">
        <v>37</v>
      </c>
      <c r="B42" s="18">
        <v>243459</v>
      </c>
      <c r="C42" s="19">
        <v>269511.3</v>
      </c>
    </row>
    <row r="43" spans="1:3" ht="12.75">
      <c r="A43" s="20" t="s">
        <v>38</v>
      </c>
      <c r="B43" s="18">
        <v>150828</v>
      </c>
      <c r="C43" s="19">
        <v>228574</v>
      </c>
    </row>
    <row r="44" spans="1:3" ht="12.75">
      <c r="A44" s="17" t="s">
        <v>39</v>
      </c>
      <c r="B44" s="18">
        <v>9200</v>
      </c>
      <c r="C44" s="19">
        <v>12158.2</v>
      </c>
    </row>
    <row r="45" spans="1:3" ht="12.75">
      <c r="A45" s="17" t="s">
        <v>40</v>
      </c>
      <c r="B45" s="18">
        <v>23000</v>
      </c>
      <c r="C45" s="19">
        <v>27831.5</v>
      </c>
    </row>
    <row r="46" spans="1:3" ht="12.75">
      <c r="A46" s="15" t="s">
        <v>41</v>
      </c>
      <c r="B46" s="18">
        <v>35845</v>
      </c>
      <c r="C46" s="19">
        <v>36674.9</v>
      </c>
    </row>
    <row r="47" spans="1:3" ht="12.75">
      <c r="A47" s="15" t="s">
        <v>42</v>
      </c>
      <c r="B47" s="18">
        <v>28910</v>
      </c>
      <c r="C47" s="19">
        <v>39258.400000000001</v>
      </c>
    </row>
    <row r="48" spans="1:3" ht="38.25">
      <c r="A48" s="21" t="s">
        <v>43</v>
      </c>
      <c r="B48" s="13">
        <f>SUM(B49+B52)</f>
        <v>54835</v>
      </c>
      <c r="C48" s="16">
        <f>SUM(C49+C52)</f>
        <v>88943.5</v>
      </c>
    </row>
    <row r="49" spans="1:3" ht="12.75">
      <c r="A49" s="21" t="s">
        <v>44</v>
      </c>
      <c r="B49" s="13">
        <f>SUM(B50+B51)</f>
        <v>28850</v>
      </c>
      <c r="C49" s="16">
        <f>SUM(C50+C51)</f>
        <v>60734.5</v>
      </c>
    </row>
    <row r="50" spans="1:3" ht="12.75">
      <c r="A50" s="17" t="s">
        <v>45</v>
      </c>
      <c r="B50" s="18">
        <v>17500</v>
      </c>
      <c r="C50" s="19">
        <v>48534.3</v>
      </c>
    </row>
    <row r="51" spans="1:3" ht="12.75">
      <c r="A51" s="17" t="s">
        <v>46</v>
      </c>
      <c r="B51" s="18">
        <v>11350</v>
      </c>
      <c r="C51" s="19">
        <v>12200.2</v>
      </c>
    </row>
    <row r="52" spans="1:3" ht="12.75">
      <c r="A52" s="15" t="s">
        <v>47</v>
      </c>
      <c r="B52" s="18">
        <v>25985</v>
      </c>
      <c r="C52" s="16">
        <v>28209</v>
      </c>
    </row>
    <row r="53" spans="1:3" ht="12.75">
      <c r="A53" s="17" t="s">
        <v>48</v>
      </c>
      <c r="B53" s="18">
        <v>25985</v>
      </c>
      <c r="C53" s="19">
        <v>28209</v>
      </c>
    </row>
    <row r="54" spans="1:3" ht="12.75">
      <c r="A54" s="15" t="s">
        <v>49</v>
      </c>
      <c r="B54" s="13">
        <f>SUM(B14+B48)</f>
        <v>8480540</v>
      </c>
      <c r="C54" s="16">
        <f>SUM(C14+C48)</f>
        <v>8546520.8000000007</v>
      </c>
    </row>
    <row r="55" spans="1:3" ht="12.75">
      <c r="A55" s="15" t="s">
        <v>50</v>
      </c>
      <c r="B55" s="18">
        <v>1590281</v>
      </c>
      <c r="C55" s="19">
        <v>1389793.6</v>
      </c>
    </row>
    <row r="56" spans="1:3" ht="12.75">
      <c r="A56" s="22" t="s">
        <v>51</v>
      </c>
      <c r="B56" s="23">
        <f>SUM(B54+B55)</f>
        <v>10070821</v>
      </c>
      <c r="C56" s="23">
        <f>SUM(C54+C55)</f>
        <v>9936314.4000000004</v>
      </c>
    </row>
    <row r="57" spans="1:3" ht="12.75">
      <c r="A57"/>
      <c r="B57"/>
      <c r="C57"/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</sheetData>
  <sheetProtection selectLockedCells="1" selectUnlockedCells="1"/>
  <mergeCells count="5"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showGridLines="0" view="pageBreakPreview" topLeftCell="A37" workbookViewId="0">
      <selection activeCell="C52" sqref="C52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52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53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122" t="s">
        <v>5</v>
      </c>
      <c r="B12" s="122"/>
      <c r="C12" s="122"/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24">
        <f>SUM(B15+B31)</f>
        <v>10280077</v>
      </c>
      <c r="C14" s="14">
        <f>SUM(C15+C31)</f>
        <v>10315287.600000001</v>
      </c>
    </row>
    <row r="15" spans="1:3" ht="12.75">
      <c r="A15" s="15" t="s">
        <v>10</v>
      </c>
      <c r="B15" s="13">
        <f>SUM(B16+B19+B30)</f>
        <v>9428861</v>
      </c>
      <c r="C15" s="16">
        <f>SUM(C16+C19+C30)</f>
        <v>9342113.3000000007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SUM(B20:B29)</f>
        <v>7093870</v>
      </c>
      <c r="C19" s="16">
        <f>SUM(C20:C29)</f>
        <v>6411511.7999999998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54</v>
      </c>
      <c r="B23" s="18">
        <v>1500</v>
      </c>
      <c r="C23" s="19">
        <v>1033.5</v>
      </c>
    </row>
    <row r="24" spans="1:3" ht="12.75">
      <c r="A24" s="17" t="s">
        <v>18</v>
      </c>
      <c r="B24" s="18">
        <v>1854372</v>
      </c>
      <c r="C24" s="19">
        <v>1857710.3</v>
      </c>
    </row>
    <row r="25" spans="1:3" ht="12.75">
      <c r="A25" s="17" t="s">
        <v>19</v>
      </c>
      <c r="B25" s="18">
        <v>28000</v>
      </c>
      <c r="C25" s="19">
        <v>32704.7</v>
      </c>
    </row>
    <row r="26" spans="1:3" ht="12.75">
      <c r="A26" s="17" t="s">
        <v>20</v>
      </c>
      <c r="B26" s="18">
        <v>10000</v>
      </c>
      <c r="C26" s="19">
        <v>13621</v>
      </c>
    </row>
    <row r="27" spans="1:3" ht="12.75">
      <c r="A27" s="17" t="s">
        <v>21</v>
      </c>
      <c r="B27" s="18">
        <v>66000</v>
      </c>
      <c r="C27" s="19">
        <v>54830</v>
      </c>
    </row>
    <row r="28" spans="1:3" ht="12.75">
      <c r="A28" s="17" t="s">
        <v>22</v>
      </c>
      <c r="B28" s="18">
        <v>91238</v>
      </c>
      <c r="C28" s="19">
        <v>25324.6</v>
      </c>
    </row>
    <row r="29" spans="1:3" ht="12.75">
      <c r="A29" s="17" t="s">
        <v>23</v>
      </c>
      <c r="B29" s="18">
        <v>59600</v>
      </c>
      <c r="C29" s="19">
        <v>45221.2</v>
      </c>
    </row>
    <row r="30" spans="1:3" ht="12.75">
      <c r="A30" s="21" t="s">
        <v>24</v>
      </c>
      <c r="B30" s="18">
        <v>159350</v>
      </c>
      <c r="C30" s="16">
        <v>147487.29999999999</v>
      </c>
    </row>
    <row r="31" spans="1:3" ht="12.75">
      <c r="A31" s="15" t="s">
        <v>25</v>
      </c>
      <c r="B31" s="13">
        <f>SUM(B32+B40+B47+B48)</f>
        <v>851216</v>
      </c>
      <c r="C31" s="16">
        <f>SUM(C32+C40+C47+C48)</f>
        <v>973174.3</v>
      </c>
    </row>
    <row r="32" spans="1:3" ht="12.75">
      <c r="A32" s="15" t="s">
        <v>26</v>
      </c>
      <c r="B32" s="13">
        <f>SUM(B33:B39)</f>
        <v>325314</v>
      </c>
      <c r="C32" s="16">
        <f>SUM(C33:C39)</f>
        <v>321155.3</v>
      </c>
    </row>
    <row r="33" spans="1:3" ht="12.75">
      <c r="A33" s="17" t="s">
        <v>27</v>
      </c>
      <c r="B33" s="18">
        <v>99242</v>
      </c>
      <c r="C33" s="19">
        <v>98096.5</v>
      </c>
    </row>
    <row r="34" spans="1:3" ht="12.75">
      <c r="A34" s="17" t="s">
        <v>28</v>
      </c>
      <c r="B34" s="18">
        <v>18700</v>
      </c>
      <c r="C34" s="19">
        <v>8974.2999999999993</v>
      </c>
    </row>
    <row r="35" spans="1:3" ht="12.75">
      <c r="A35" s="17" t="s">
        <v>29</v>
      </c>
      <c r="B35" s="18">
        <v>65400</v>
      </c>
      <c r="C35" s="19">
        <v>66616.899999999994</v>
      </c>
    </row>
    <row r="36" spans="1:3" ht="12.75">
      <c r="A36" s="17" t="s">
        <v>30</v>
      </c>
      <c r="B36" s="18">
        <v>57986</v>
      </c>
      <c r="C36" s="19">
        <v>67009.8</v>
      </c>
    </row>
    <row r="37" spans="1:3" ht="12.75">
      <c r="A37" s="17" t="s">
        <v>55</v>
      </c>
      <c r="B37" s="18">
        <v>18660</v>
      </c>
      <c r="C37" s="19">
        <v>19963.400000000001</v>
      </c>
    </row>
    <row r="38" spans="1:3" ht="12.75">
      <c r="A38" s="20" t="s">
        <v>32</v>
      </c>
      <c r="B38" s="18">
        <v>15172</v>
      </c>
      <c r="C38" s="19">
        <v>16728.900000000001</v>
      </c>
    </row>
    <row r="39" spans="1:3" ht="12.75">
      <c r="A39" s="17" t="s">
        <v>33</v>
      </c>
      <c r="B39" s="18">
        <v>50154</v>
      </c>
      <c r="C39" s="19">
        <v>43765.5</v>
      </c>
    </row>
    <row r="40" spans="1:3" ht="12.75">
      <c r="A40" s="15" t="s">
        <v>34</v>
      </c>
      <c r="B40" s="13">
        <f>SUM(B41:B46)</f>
        <v>461147</v>
      </c>
      <c r="C40" s="16">
        <f>SUM(C41:C46)</f>
        <v>576085.69999999995</v>
      </c>
    </row>
    <row r="41" spans="1:3" ht="12.75">
      <c r="A41" s="17" t="s">
        <v>35</v>
      </c>
      <c r="B41" s="18">
        <v>15160</v>
      </c>
      <c r="C41" s="19">
        <v>16363.1</v>
      </c>
    </row>
    <row r="42" spans="1:3" ht="12.75">
      <c r="A42" s="17" t="s">
        <v>36</v>
      </c>
      <c r="B42" s="18">
        <v>19500</v>
      </c>
      <c r="C42" s="19">
        <v>21647.599999999999</v>
      </c>
    </row>
    <row r="43" spans="1:3" ht="12.75">
      <c r="A43" s="17" t="s">
        <v>37</v>
      </c>
      <c r="B43" s="18">
        <v>243459</v>
      </c>
      <c r="C43" s="19">
        <v>269511.3</v>
      </c>
    </row>
    <row r="44" spans="1:3" ht="12.75">
      <c r="A44" s="20" t="s">
        <v>38</v>
      </c>
      <c r="B44" s="18">
        <v>150828</v>
      </c>
      <c r="C44" s="19">
        <v>228574</v>
      </c>
    </row>
    <row r="45" spans="1:3" ht="12.75">
      <c r="A45" s="17" t="s">
        <v>39</v>
      </c>
      <c r="B45" s="18">
        <v>9200</v>
      </c>
      <c r="C45" s="19">
        <v>12158.2</v>
      </c>
    </row>
    <row r="46" spans="1:3" ht="12.75">
      <c r="A46" s="17" t="s">
        <v>40</v>
      </c>
      <c r="B46" s="18">
        <v>23000</v>
      </c>
      <c r="C46" s="19">
        <v>27831.5</v>
      </c>
    </row>
    <row r="47" spans="1:3" ht="12.75">
      <c r="A47" s="15" t="s">
        <v>41</v>
      </c>
      <c r="B47" s="18">
        <v>35845</v>
      </c>
      <c r="C47" s="19">
        <v>36674.9</v>
      </c>
    </row>
    <row r="48" spans="1:3" ht="12.75">
      <c r="A48" s="15" t="s">
        <v>42</v>
      </c>
      <c r="B48" s="18">
        <v>28910</v>
      </c>
      <c r="C48" s="19">
        <v>39258.400000000001</v>
      </c>
    </row>
    <row r="49" spans="1:3" ht="38.25">
      <c r="A49" s="21" t="s">
        <v>43</v>
      </c>
      <c r="B49" s="13">
        <f>SUM(B50+B53)</f>
        <v>54835</v>
      </c>
      <c r="C49" s="16">
        <f>SUM(C50+C53)</f>
        <v>88943.5</v>
      </c>
    </row>
    <row r="50" spans="1:3" ht="12.75">
      <c r="A50" s="21" t="s">
        <v>44</v>
      </c>
      <c r="B50" s="13">
        <f>SUM(B51+B52)</f>
        <v>28850</v>
      </c>
      <c r="C50" s="16">
        <f>SUM(C51+C52)</f>
        <v>60734.5</v>
      </c>
    </row>
    <row r="51" spans="1:3" ht="12.75">
      <c r="A51" s="17" t="s">
        <v>45</v>
      </c>
      <c r="B51" s="18">
        <v>17500</v>
      </c>
      <c r="C51" s="19">
        <v>48534.3</v>
      </c>
    </row>
    <row r="52" spans="1:3" ht="12.75">
      <c r="A52" s="17" t="s">
        <v>46</v>
      </c>
      <c r="B52" s="18">
        <v>11350</v>
      </c>
      <c r="C52" s="19">
        <v>12200.2</v>
      </c>
    </row>
    <row r="53" spans="1:3" ht="12.75">
      <c r="A53" s="15" t="s">
        <v>47</v>
      </c>
      <c r="B53" s="18">
        <v>25985</v>
      </c>
      <c r="C53" s="16">
        <v>28209</v>
      </c>
    </row>
    <row r="54" spans="1:3" ht="12.75">
      <c r="A54" s="17" t="s">
        <v>48</v>
      </c>
      <c r="B54" s="18">
        <v>25985</v>
      </c>
      <c r="C54" s="19">
        <v>28209</v>
      </c>
    </row>
    <row r="55" spans="1:3" ht="12.75">
      <c r="A55" s="15" t="s">
        <v>49</v>
      </c>
      <c r="B55" s="13">
        <f>SUM(B14+B49)</f>
        <v>10334912</v>
      </c>
      <c r="C55" s="16">
        <f>SUM(C14+C49)</f>
        <v>10404231.100000001</v>
      </c>
    </row>
    <row r="56" spans="1:3" ht="12.75">
      <c r="A56" s="15" t="s">
        <v>50</v>
      </c>
      <c r="B56" s="18">
        <v>1590281</v>
      </c>
      <c r="C56" s="19">
        <v>1389793.6</v>
      </c>
    </row>
    <row r="57" spans="1:3" ht="12.75">
      <c r="A57" s="22" t="s">
        <v>51</v>
      </c>
      <c r="B57" s="13">
        <f>SUM(B55+B56)</f>
        <v>11925193</v>
      </c>
      <c r="C57" s="25">
        <f>SUM(C55+C56)</f>
        <v>11794024.700000001</v>
      </c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  <row r="63" spans="1:3" ht="12.75">
      <c r="A63"/>
      <c r="B63"/>
      <c r="C63"/>
    </row>
  </sheetData>
  <sheetProtection selectLockedCells="1" selectUnlockedCells="1"/>
  <mergeCells count="6">
    <mergeCell ref="A12:C12"/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view="pageBreakPreview" workbookViewId="0">
      <selection activeCell="E22" sqref="E22"/>
    </sheetView>
  </sheetViews>
  <sheetFormatPr defaultRowHeight="12.75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>
      <c r="A1" s="3"/>
      <c r="B1" s="3"/>
      <c r="C1" s="3"/>
      <c r="D1" s="123" t="s">
        <v>56</v>
      </c>
      <c r="E1" s="123"/>
      <c r="F1" s="3"/>
      <c r="G1" s="6"/>
    </row>
    <row r="3" spans="1:11" ht="21" customHeight="1">
      <c r="A3" s="26" t="s">
        <v>57</v>
      </c>
      <c r="B3" s="26"/>
      <c r="C3" s="26"/>
      <c r="D3" s="26"/>
      <c r="E3" s="26"/>
      <c r="F3" s="26"/>
      <c r="G3" s="27"/>
      <c r="H3" s="27"/>
      <c r="I3" s="27"/>
      <c r="J3" s="1"/>
      <c r="K3" s="1"/>
    </row>
    <row r="5" spans="1:11" ht="12.75" customHeight="1">
      <c r="A5" s="120" t="s">
        <v>58</v>
      </c>
      <c r="B5" s="120"/>
      <c r="C5" s="120"/>
      <c r="D5" s="120"/>
      <c r="E5" s="4"/>
    </row>
    <row r="7" spans="1:11">
      <c r="A7" s="7" t="s">
        <v>5</v>
      </c>
      <c r="B7" s="8" t="s">
        <v>8</v>
      </c>
      <c r="C7" s="28" t="s">
        <v>9</v>
      </c>
      <c r="D7" s="29" t="s">
        <v>59</v>
      </c>
      <c r="E7" s="30" t="s">
        <v>60</v>
      </c>
    </row>
    <row r="8" spans="1:11">
      <c r="A8" s="10" t="s">
        <v>5</v>
      </c>
      <c r="B8" s="31">
        <v>2198275</v>
      </c>
      <c r="C8" s="32">
        <v>2231516.9</v>
      </c>
      <c r="D8" s="31">
        <f>SUM(C8-B8)</f>
        <v>33241.899999999907</v>
      </c>
      <c r="E8" s="33">
        <f>SUM(C8*100/B8)</f>
        <v>101.51218114203182</v>
      </c>
    </row>
    <row r="9" spans="1:11">
      <c r="A9" s="15" t="s">
        <v>10</v>
      </c>
      <c r="B9" s="34">
        <v>1965134</v>
      </c>
      <c r="C9" s="35">
        <v>1950037.2</v>
      </c>
      <c r="D9" s="34">
        <f>SUM(C9-B9)</f>
        <v>-15096.800000000047</v>
      </c>
      <c r="E9" s="36">
        <f t="shared" ref="E9:E51" si="0">SUM(C9*100/B9)</f>
        <v>99.23176740110344</v>
      </c>
    </row>
    <row r="10" spans="1:11">
      <c r="A10" s="15" t="s">
        <v>11</v>
      </c>
      <c r="B10" s="34">
        <v>382182</v>
      </c>
      <c r="C10" s="35">
        <v>466973.5</v>
      </c>
      <c r="D10" s="34">
        <f>SUM(C10-B10)</f>
        <v>84791.5</v>
      </c>
      <c r="E10" s="36">
        <f t="shared" si="0"/>
        <v>122.18615738051504</v>
      </c>
    </row>
    <row r="11" spans="1:11">
      <c r="A11" s="17" t="s">
        <v>12</v>
      </c>
      <c r="B11" s="34">
        <v>293721</v>
      </c>
      <c r="C11" s="35">
        <v>319879.40000000002</v>
      </c>
      <c r="D11" s="34">
        <f t="shared" ref="D11:D51" si="1">SUM(C11-B11)</f>
        <v>26158.400000000023</v>
      </c>
      <c r="E11" s="36">
        <f t="shared" si="0"/>
        <v>108.90586645149651</v>
      </c>
    </row>
    <row r="12" spans="1:11">
      <c r="A12" s="17" t="s">
        <v>13</v>
      </c>
      <c r="B12" s="34">
        <v>88461</v>
      </c>
      <c r="C12" s="35">
        <v>147094.1</v>
      </c>
      <c r="D12" s="34">
        <f t="shared" si="1"/>
        <v>58633.100000000006</v>
      </c>
      <c r="E12" s="36">
        <f t="shared" si="0"/>
        <v>166.28129910355977</v>
      </c>
    </row>
    <row r="13" spans="1:11">
      <c r="A13" s="15" t="s">
        <v>14</v>
      </c>
      <c r="B13" s="34">
        <v>1550308</v>
      </c>
      <c r="C13" s="35">
        <v>1444609</v>
      </c>
      <c r="D13" s="34">
        <f t="shared" si="1"/>
        <v>-105699</v>
      </c>
      <c r="E13" s="36">
        <f t="shared" si="0"/>
        <v>93.182064467189747</v>
      </c>
    </row>
    <row r="14" spans="1:11">
      <c r="A14" s="17" t="s">
        <v>15</v>
      </c>
      <c r="B14" s="34">
        <v>1005426</v>
      </c>
      <c r="C14" s="35">
        <v>918904.1</v>
      </c>
      <c r="D14" s="34">
        <f t="shared" si="1"/>
        <v>-86521.900000000023</v>
      </c>
      <c r="E14" s="36">
        <f t="shared" si="0"/>
        <v>91.394503424419099</v>
      </c>
    </row>
    <row r="15" spans="1:11" ht="25.5" customHeight="1">
      <c r="A15" s="20" t="s">
        <v>16</v>
      </c>
      <c r="B15" s="34">
        <v>3249</v>
      </c>
      <c r="C15" s="35">
        <v>3156.8</v>
      </c>
      <c r="D15" s="34">
        <f t="shared" si="1"/>
        <v>-92.199999999999818</v>
      </c>
      <c r="E15" s="36">
        <f t="shared" si="0"/>
        <v>97.162203755001542</v>
      </c>
    </row>
    <row r="16" spans="1:11" ht="27" customHeight="1">
      <c r="A16" s="20" t="s">
        <v>17</v>
      </c>
      <c r="B16" s="34">
        <v>85338</v>
      </c>
      <c r="C16" s="35">
        <v>104767.5</v>
      </c>
      <c r="D16" s="34">
        <f t="shared" si="1"/>
        <v>19429.5</v>
      </c>
      <c r="E16" s="36">
        <f t="shared" si="0"/>
        <v>122.7677002038951</v>
      </c>
    </row>
    <row r="17" spans="1:5">
      <c r="A17" s="17" t="s">
        <v>54</v>
      </c>
      <c r="B17" s="34">
        <v>612</v>
      </c>
      <c r="C17" s="35">
        <v>744.3</v>
      </c>
      <c r="D17" s="34">
        <f t="shared" si="1"/>
        <v>132.29999999999995</v>
      </c>
      <c r="E17" s="36">
        <f t="shared" si="0"/>
        <v>121.61764705882354</v>
      </c>
    </row>
    <row r="18" spans="1:5">
      <c r="A18" s="17" t="s">
        <v>18</v>
      </c>
      <c r="B18" s="34">
        <v>369313</v>
      </c>
      <c r="C18" s="35">
        <v>361852.2</v>
      </c>
      <c r="D18" s="34">
        <f t="shared" si="1"/>
        <v>-7460.7999999999884</v>
      </c>
      <c r="E18" s="36">
        <f t="shared" si="0"/>
        <v>97.979816578349528</v>
      </c>
    </row>
    <row r="19" spans="1:5">
      <c r="A19" s="17" t="s">
        <v>19</v>
      </c>
      <c r="B19" s="34">
        <v>16452</v>
      </c>
      <c r="C19" s="35">
        <v>18672.599999999999</v>
      </c>
      <c r="D19" s="34">
        <f t="shared" si="1"/>
        <v>2220.5999999999985</v>
      </c>
      <c r="E19" s="36">
        <f t="shared" si="0"/>
        <v>113.4974471188913</v>
      </c>
    </row>
    <row r="20" spans="1:5">
      <c r="A20" s="17" t="s">
        <v>20</v>
      </c>
      <c r="B20" s="34">
        <v>1565</v>
      </c>
      <c r="C20" s="35">
        <v>2961.8</v>
      </c>
      <c r="D20" s="34">
        <f t="shared" si="1"/>
        <v>1396.8000000000002</v>
      </c>
      <c r="E20" s="36">
        <f t="shared" si="0"/>
        <v>189.25239616613419</v>
      </c>
    </row>
    <row r="21" spans="1:5">
      <c r="A21" s="17" t="s">
        <v>21</v>
      </c>
      <c r="B21" s="34">
        <v>11709</v>
      </c>
      <c r="C21" s="35">
        <v>10922.9</v>
      </c>
      <c r="D21" s="34">
        <f t="shared" si="1"/>
        <v>-786.10000000000036</v>
      </c>
      <c r="E21" s="36">
        <f t="shared" si="0"/>
        <v>93.286360918951232</v>
      </c>
    </row>
    <row r="22" spans="1:5">
      <c r="A22" s="17" t="s">
        <v>22</v>
      </c>
      <c r="B22" s="34">
        <v>42745</v>
      </c>
      <c r="C22" s="35">
        <v>10774.3</v>
      </c>
      <c r="D22" s="34">
        <f t="shared" si="1"/>
        <v>-31970.7</v>
      </c>
      <c r="E22" s="36">
        <f t="shared" si="0"/>
        <v>25.205989004561935</v>
      </c>
    </row>
    <row r="23" spans="1:5">
      <c r="A23" s="17" t="s">
        <v>23</v>
      </c>
      <c r="B23" s="34">
        <v>13899</v>
      </c>
      <c r="C23" s="35">
        <v>10708.5</v>
      </c>
      <c r="D23" s="34">
        <f t="shared" si="1"/>
        <v>-3190.5</v>
      </c>
      <c r="E23" s="36">
        <f t="shared" si="0"/>
        <v>77.045111159076185</v>
      </c>
    </row>
    <row r="24" spans="1:5" ht="28.5" customHeight="1">
      <c r="A24" s="21" t="s">
        <v>24</v>
      </c>
      <c r="B24" s="34">
        <v>32644</v>
      </c>
      <c r="C24" s="35">
        <v>38454.699999999997</v>
      </c>
      <c r="D24" s="34">
        <f t="shared" si="1"/>
        <v>5810.6999999999971</v>
      </c>
      <c r="E24" s="36">
        <f t="shared" si="0"/>
        <v>117.80020830780541</v>
      </c>
    </row>
    <row r="25" spans="1:5">
      <c r="A25" s="15" t="s">
        <v>25</v>
      </c>
      <c r="B25" s="34">
        <v>233141</v>
      </c>
      <c r="C25" s="35">
        <v>281310.40000000002</v>
      </c>
      <c r="D25" s="34">
        <f t="shared" si="1"/>
        <v>48169.400000000023</v>
      </c>
      <c r="E25" s="36">
        <f t="shared" si="0"/>
        <v>120.66105918735875</v>
      </c>
    </row>
    <row r="26" spans="1:5">
      <c r="A26" s="15" t="s">
        <v>26</v>
      </c>
      <c r="B26" s="34">
        <v>114344</v>
      </c>
      <c r="C26" s="35">
        <v>118111.8</v>
      </c>
      <c r="D26" s="34">
        <f t="shared" si="1"/>
        <v>3767.8000000000029</v>
      </c>
      <c r="E26" s="36">
        <f t="shared" si="0"/>
        <v>103.29514447631708</v>
      </c>
    </row>
    <row r="27" spans="1:5">
      <c r="A27" s="17" t="s">
        <v>27</v>
      </c>
      <c r="B27" s="34">
        <v>25752</v>
      </c>
      <c r="C27" s="35">
        <v>27533.599999999999</v>
      </c>
      <c r="D27" s="34">
        <f t="shared" si="1"/>
        <v>1781.5999999999985</v>
      </c>
      <c r="E27" s="36">
        <f t="shared" si="0"/>
        <v>106.91829760795278</v>
      </c>
    </row>
    <row r="28" spans="1:5">
      <c r="A28" s="17" t="s">
        <v>28</v>
      </c>
      <c r="B28" s="34">
        <v>4476</v>
      </c>
      <c r="C28" s="35">
        <v>3164.8</v>
      </c>
      <c r="D28" s="34">
        <f t="shared" si="1"/>
        <v>-1311.1999999999998</v>
      </c>
      <c r="E28" s="36">
        <f t="shared" si="0"/>
        <v>70.705987488829308</v>
      </c>
    </row>
    <row r="29" spans="1:5">
      <c r="A29" s="17" t="s">
        <v>29</v>
      </c>
      <c r="B29" s="34">
        <v>65400</v>
      </c>
      <c r="C29" s="35">
        <v>66616.899999999994</v>
      </c>
      <c r="D29" s="34">
        <f t="shared" si="1"/>
        <v>1216.8999999999942</v>
      </c>
      <c r="E29" s="36">
        <f t="shared" si="0"/>
        <v>101.86070336391435</v>
      </c>
    </row>
    <row r="30" spans="1:5">
      <c r="A30" s="17" t="s">
        <v>30</v>
      </c>
      <c r="B30" s="34"/>
      <c r="C30" s="35">
        <v>-8.8000000000000007</v>
      </c>
      <c r="D30" s="34">
        <f t="shared" si="1"/>
        <v>-8.8000000000000007</v>
      </c>
      <c r="E30" s="36"/>
    </row>
    <row r="31" spans="1:5">
      <c r="A31" s="17" t="s">
        <v>55</v>
      </c>
      <c r="B31" s="34">
        <v>4928</v>
      </c>
      <c r="C31" s="35">
        <v>4580.8</v>
      </c>
      <c r="D31" s="34">
        <f t="shared" si="1"/>
        <v>-347.19999999999982</v>
      </c>
      <c r="E31" s="36">
        <f t="shared" si="0"/>
        <v>92.954545454545453</v>
      </c>
    </row>
    <row r="32" spans="1:5" ht="24.75" customHeight="1">
      <c r="A32" s="20" t="s">
        <v>32</v>
      </c>
      <c r="B32" s="34">
        <v>3538</v>
      </c>
      <c r="C32" s="35">
        <v>4150.5</v>
      </c>
      <c r="D32" s="34">
        <f t="shared" si="1"/>
        <v>612.5</v>
      </c>
      <c r="E32" s="36">
        <f t="shared" si="0"/>
        <v>117.31204070096099</v>
      </c>
    </row>
    <row r="33" spans="1:5">
      <c r="A33" s="17" t="s">
        <v>33</v>
      </c>
      <c r="B33" s="34">
        <v>10250</v>
      </c>
      <c r="C33" s="35">
        <v>12074</v>
      </c>
      <c r="D33" s="34">
        <f t="shared" si="1"/>
        <v>1824</v>
      </c>
      <c r="E33" s="36">
        <f t="shared" si="0"/>
        <v>117.79512195121951</v>
      </c>
    </row>
    <row r="34" spans="1:5">
      <c r="A34" s="15" t="s">
        <v>34</v>
      </c>
      <c r="B34" s="34">
        <v>108481</v>
      </c>
      <c r="C34" s="35">
        <v>144716.79999999999</v>
      </c>
      <c r="D34" s="34">
        <f t="shared" si="1"/>
        <v>36235.799999999988</v>
      </c>
      <c r="E34" s="36">
        <f t="shared" si="0"/>
        <v>133.40290004701282</v>
      </c>
    </row>
    <row r="35" spans="1:5">
      <c r="A35" s="17" t="s">
        <v>35</v>
      </c>
      <c r="B35" s="34">
        <v>2996</v>
      </c>
      <c r="C35" s="35">
        <v>2744.3</v>
      </c>
      <c r="D35" s="34">
        <f t="shared" si="1"/>
        <v>-251.69999999999982</v>
      </c>
      <c r="E35" s="36">
        <f t="shared" si="0"/>
        <v>91.598798397863817</v>
      </c>
    </row>
    <row r="36" spans="1:5">
      <c r="A36" s="17" t="s">
        <v>36</v>
      </c>
      <c r="B36" s="34">
        <v>3714</v>
      </c>
      <c r="C36" s="35">
        <v>4740.8999999999996</v>
      </c>
      <c r="D36" s="34">
        <f t="shared" si="1"/>
        <v>1026.8999999999996</v>
      </c>
      <c r="E36" s="36">
        <f t="shared" si="0"/>
        <v>127.64943457189013</v>
      </c>
    </row>
    <row r="37" spans="1:5">
      <c r="A37" s="17" t="s">
        <v>37</v>
      </c>
      <c r="B37" s="34">
        <v>56511</v>
      </c>
      <c r="C37" s="35">
        <v>68828.7</v>
      </c>
      <c r="D37" s="34">
        <f t="shared" si="1"/>
        <v>12317.699999999997</v>
      </c>
      <c r="E37" s="36">
        <f t="shared" si="0"/>
        <v>121.79699527525615</v>
      </c>
    </row>
    <row r="38" spans="1:5" ht="27" customHeight="1">
      <c r="A38" s="20" t="s">
        <v>38</v>
      </c>
      <c r="B38" s="34">
        <v>37701</v>
      </c>
      <c r="C38" s="35">
        <v>58989.8</v>
      </c>
      <c r="D38" s="34">
        <f t="shared" si="1"/>
        <v>21288.800000000003</v>
      </c>
      <c r="E38" s="36">
        <f t="shared" si="0"/>
        <v>156.46746770642687</v>
      </c>
    </row>
    <row r="39" spans="1:5">
      <c r="A39" s="17" t="s">
        <v>39</v>
      </c>
      <c r="B39" s="34">
        <v>1808</v>
      </c>
      <c r="C39" s="35">
        <v>2815.9</v>
      </c>
      <c r="D39" s="34">
        <f t="shared" si="1"/>
        <v>1007.9000000000001</v>
      </c>
      <c r="E39" s="36">
        <f t="shared" si="0"/>
        <v>155.7466814159292</v>
      </c>
    </row>
    <row r="40" spans="1:5">
      <c r="A40" s="17" t="s">
        <v>40</v>
      </c>
      <c r="B40" s="34">
        <v>5751</v>
      </c>
      <c r="C40" s="35">
        <v>6597.2</v>
      </c>
      <c r="D40" s="34">
        <f t="shared" si="1"/>
        <v>846.19999999999982</v>
      </c>
      <c r="E40" s="36">
        <f t="shared" si="0"/>
        <v>114.71396278908016</v>
      </c>
    </row>
    <row r="41" spans="1:5">
      <c r="A41" s="15" t="s">
        <v>41</v>
      </c>
      <c r="B41" s="34">
        <v>7276</v>
      </c>
      <c r="C41" s="35">
        <v>7236.4</v>
      </c>
      <c r="D41" s="34">
        <f t="shared" si="1"/>
        <v>-39.600000000000364</v>
      </c>
      <c r="E41" s="36">
        <f t="shared" si="0"/>
        <v>99.45574491478834</v>
      </c>
    </row>
    <row r="42" spans="1:5">
      <c r="A42" s="15" t="s">
        <v>42</v>
      </c>
      <c r="B42" s="34">
        <v>3040</v>
      </c>
      <c r="C42" s="35">
        <v>11414.7</v>
      </c>
      <c r="D42" s="34">
        <f t="shared" si="1"/>
        <v>8374.7000000000007</v>
      </c>
      <c r="E42" s="36">
        <f t="shared" si="0"/>
        <v>375.48355263157896</v>
      </c>
    </row>
    <row r="43" spans="1:5" ht="50.25" customHeight="1">
      <c r="A43" s="21" t="s">
        <v>43</v>
      </c>
      <c r="B43" s="34">
        <v>11992</v>
      </c>
      <c r="C43" s="35">
        <v>24082</v>
      </c>
      <c r="D43" s="34">
        <f t="shared" si="1"/>
        <v>12090</v>
      </c>
      <c r="E43" s="36">
        <f t="shared" si="0"/>
        <v>200.81721147431622</v>
      </c>
    </row>
    <row r="44" spans="1:5" ht="25.5">
      <c r="A44" s="21" t="s">
        <v>44</v>
      </c>
      <c r="B44" s="34">
        <v>5497</v>
      </c>
      <c r="C44" s="35">
        <v>18716.5</v>
      </c>
      <c r="D44" s="34">
        <f t="shared" si="1"/>
        <v>13219.5</v>
      </c>
      <c r="E44" s="36">
        <f t="shared" si="0"/>
        <v>340.48571948335456</v>
      </c>
    </row>
    <row r="45" spans="1:5">
      <c r="A45" s="17" t="s">
        <v>45</v>
      </c>
      <c r="B45" s="34">
        <v>4374</v>
      </c>
      <c r="C45" s="35">
        <v>8265.6</v>
      </c>
      <c r="D45" s="34">
        <f t="shared" si="1"/>
        <v>3891.6000000000004</v>
      </c>
      <c r="E45" s="36">
        <f t="shared" si="0"/>
        <v>188.97119341563786</v>
      </c>
    </row>
    <row r="46" spans="1:5">
      <c r="A46" s="17" t="s">
        <v>46</v>
      </c>
      <c r="B46" s="34">
        <v>1123</v>
      </c>
      <c r="C46" s="35">
        <v>5339.1</v>
      </c>
      <c r="D46" s="34">
        <f t="shared" si="1"/>
        <v>4216.1000000000004</v>
      </c>
      <c r="E46" s="36">
        <f t="shared" si="0"/>
        <v>475.4318788958148</v>
      </c>
    </row>
    <row r="47" spans="1:5">
      <c r="A47" s="15" t="s">
        <v>47</v>
      </c>
      <c r="B47" s="34">
        <v>6495</v>
      </c>
      <c r="C47" s="35">
        <v>5365.5</v>
      </c>
      <c r="D47" s="34">
        <f t="shared" si="1"/>
        <v>-1129.5</v>
      </c>
      <c r="E47" s="36">
        <f t="shared" si="0"/>
        <v>82.609699769053123</v>
      </c>
    </row>
    <row r="48" spans="1:5">
      <c r="A48" s="17" t="s">
        <v>48</v>
      </c>
      <c r="B48" s="34">
        <v>6495</v>
      </c>
      <c r="C48" s="35">
        <v>5365.5</v>
      </c>
      <c r="D48" s="34">
        <f t="shared" si="1"/>
        <v>-1129.5</v>
      </c>
      <c r="E48" s="36">
        <f t="shared" si="0"/>
        <v>82.609699769053123</v>
      </c>
    </row>
    <row r="49" spans="1:5">
      <c r="A49" s="15" t="s">
        <v>49</v>
      </c>
      <c r="B49" s="37">
        <v>2210267</v>
      </c>
      <c r="C49" s="38">
        <f>SUM(C8+C43)</f>
        <v>2255598.9</v>
      </c>
      <c r="D49" s="37">
        <f t="shared" si="1"/>
        <v>45331.899999999907</v>
      </c>
      <c r="E49" s="39">
        <f t="shared" si="0"/>
        <v>102.05096940776838</v>
      </c>
    </row>
    <row r="50" spans="1:5">
      <c r="A50" s="15" t="s">
        <v>50</v>
      </c>
      <c r="B50" s="34">
        <v>163503.70000000001</v>
      </c>
      <c r="C50" s="35">
        <v>76811.199999999997</v>
      </c>
      <c r="D50" s="34">
        <f t="shared" si="1"/>
        <v>-86692.500000000015</v>
      </c>
      <c r="E50" s="36">
        <f t="shared" si="0"/>
        <v>46.978264100445429</v>
      </c>
    </row>
    <row r="51" spans="1:5">
      <c r="A51" s="40" t="s">
        <v>61</v>
      </c>
      <c r="B51" s="41">
        <v>2373770.7000000002</v>
      </c>
      <c r="C51" s="42">
        <f>SUM(C49+C50)</f>
        <v>2332410.1</v>
      </c>
      <c r="D51" s="37">
        <f t="shared" si="1"/>
        <v>-41360.600000000093</v>
      </c>
      <c r="E51" s="39">
        <f t="shared" si="0"/>
        <v>98.257599185970236</v>
      </c>
    </row>
    <row r="52" spans="1:5">
      <c r="A52" s="43"/>
      <c r="B52" s="43"/>
      <c r="C52" s="44"/>
      <c r="D52" s="43"/>
      <c r="E52" s="43"/>
    </row>
  </sheetData>
  <sheetProtection selectLockedCells="1" selectUnlockedCells="1"/>
  <mergeCells count="2">
    <mergeCell ref="D1:E1"/>
    <mergeCell ref="A5:D5"/>
  </mergeCells>
  <pageMargins left="0.57986111111111116" right="0.24027777777777778" top="0.1701388888888889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1"/>
  <sheetViews>
    <sheetView showGridLines="0" view="pageBreakPreview" zoomScale="75" zoomScaleSheetLayoutView="75" workbookViewId="0">
      <selection activeCell="B8" sqref="B8"/>
    </sheetView>
  </sheetViews>
  <sheetFormatPr defaultRowHeight="12.75"/>
  <cols>
    <col min="1" max="1" width="9.140625" style="45"/>
    <col min="2" max="2" width="14.85546875" style="45" customWidth="1"/>
    <col min="3" max="3" width="21.7109375" style="45" customWidth="1"/>
    <col min="4" max="4" width="12.7109375" style="45" customWidth="1"/>
    <col min="5" max="5" width="13.5703125" style="45" customWidth="1"/>
    <col min="6" max="6" width="12" style="45" customWidth="1"/>
    <col min="7" max="7" width="12.7109375" style="45" customWidth="1"/>
    <col min="8" max="8" width="12.28515625" style="45" customWidth="1"/>
    <col min="9" max="9" width="11.85546875" style="45" customWidth="1"/>
    <col min="10" max="10" width="12.28515625" style="45" customWidth="1"/>
    <col min="11" max="11" width="24" style="45" customWidth="1"/>
    <col min="12" max="12" width="11.28515625" style="45" customWidth="1"/>
    <col min="13" max="13" width="11" style="45" customWidth="1"/>
    <col min="14" max="16384" width="9.140625" style="45"/>
  </cols>
  <sheetData>
    <row r="1" spans="2:12" ht="12" customHeight="1">
      <c r="J1" s="126" t="s">
        <v>62</v>
      </c>
      <c r="K1" s="126"/>
      <c r="L1" s="126"/>
    </row>
    <row r="2" spans="2:12" ht="12" customHeight="1">
      <c r="H2" s="46"/>
      <c r="I2" s="127" t="s">
        <v>63</v>
      </c>
      <c r="J2" s="127"/>
      <c r="K2" s="127"/>
      <c r="L2" s="127"/>
    </row>
    <row r="3" spans="2:12" ht="12" customHeight="1">
      <c r="H3" s="46"/>
      <c r="I3" s="127" t="s">
        <v>64</v>
      </c>
      <c r="J3" s="127"/>
      <c r="K3" s="127"/>
      <c r="L3" s="46"/>
    </row>
    <row r="4" spans="2:12" ht="12" customHeight="1">
      <c r="H4" s="46"/>
      <c r="I4" s="127" t="s">
        <v>65</v>
      </c>
      <c r="J4" s="127"/>
      <c r="K4" s="127"/>
      <c r="L4" s="46"/>
    </row>
    <row r="5" spans="2:12" ht="12" customHeight="1">
      <c r="H5" s="46"/>
      <c r="I5" s="46" t="s">
        <v>66</v>
      </c>
      <c r="J5" s="46"/>
      <c r="K5" s="46"/>
      <c r="L5" s="46"/>
    </row>
    <row r="6" spans="2:12">
      <c r="J6" s="47"/>
      <c r="K6" s="47"/>
      <c r="L6" s="47"/>
    </row>
    <row r="7" spans="2:12" ht="17.25" customHeight="1">
      <c r="B7" s="128" t="s">
        <v>67</v>
      </c>
      <c r="C7" s="128"/>
      <c r="D7" s="128"/>
      <c r="E7" s="128"/>
      <c r="F7" s="128"/>
      <c r="G7" s="128"/>
      <c r="H7" s="128"/>
      <c r="I7" s="128"/>
      <c r="J7" s="128"/>
      <c r="K7" s="128"/>
      <c r="L7" s="48"/>
    </row>
    <row r="8" spans="2:12" ht="34.5" customHeight="1">
      <c r="D8" s="49"/>
      <c r="E8" s="49"/>
      <c r="F8" s="49"/>
      <c r="G8" s="49"/>
      <c r="H8" s="49"/>
      <c r="I8" s="49"/>
      <c r="J8" s="46"/>
      <c r="K8" s="46"/>
      <c r="L8" s="46"/>
    </row>
    <row r="9" spans="2:12">
      <c r="D9" s="125" t="s">
        <v>68</v>
      </c>
      <c r="E9" s="125"/>
      <c r="F9" s="125"/>
      <c r="G9" s="125"/>
      <c r="H9" s="125"/>
      <c r="I9" s="125"/>
    </row>
    <row r="10" spans="2:12" ht="32.25" customHeight="1">
      <c r="B10" s="129" t="s">
        <v>69</v>
      </c>
      <c r="C10" s="129"/>
      <c r="D10" s="129"/>
      <c r="E10" s="129"/>
      <c r="F10" s="129"/>
      <c r="G10" s="129"/>
      <c r="H10" s="129"/>
      <c r="I10" s="129"/>
      <c r="J10" s="129"/>
      <c r="K10" s="129"/>
      <c r="L10" s="50"/>
    </row>
    <row r="11" spans="2:12" ht="25.5" customHeight="1">
      <c r="C11" s="51"/>
      <c r="D11" s="51"/>
      <c r="E11" s="130" t="s">
        <v>70</v>
      </c>
      <c r="F11" s="130"/>
      <c r="G11" s="130"/>
      <c r="H11" s="130"/>
    </row>
    <row r="12" spans="2:12">
      <c r="C12" s="51"/>
      <c r="D12" s="51"/>
      <c r="E12" s="51"/>
      <c r="F12" s="52" t="s">
        <v>71</v>
      </c>
    </row>
    <row r="13" spans="2:12">
      <c r="C13" s="51"/>
      <c r="D13" s="51"/>
      <c r="E13" s="51"/>
      <c r="G13" s="52" t="s">
        <v>72</v>
      </c>
    </row>
    <row r="14" spans="2:12">
      <c r="E14" s="131" t="s">
        <v>73</v>
      </c>
      <c r="F14" s="131"/>
      <c r="G14" s="131"/>
      <c r="H14" s="131"/>
    </row>
    <row r="15" spans="2:12" ht="15.75">
      <c r="B15" s="53"/>
      <c r="F15" s="54"/>
      <c r="G15" s="54"/>
      <c r="H15" s="54"/>
    </row>
    <row r="16" spans="2:12" ht="21" customHeight="1">
      <c r="B16" s="55"/>
      <c r="C16" s="56"/>
      <c r="D16" s="132" t="s">
        <v>74</v>
      </c>
      <c r="E16" s="132"/>
      <c r="F16" s="132"/>
      <c r="G16" s="132"/>
      <c r="H16" s="133" t="s">
        <v>75</v>
      </c>
      <c r="I16" s="133"/>
      <c r="J16" s="133"/>
      <c r="K16" s="133"/>
      <c r="L16" s="57"/>
    </row>
    <row r="17" spans="2:13" ht="39" customHeight="1">
      <c r="B17" s="124" t="s">
        <v>76</v>
      </c>
      <c r="C17" s="139" t="s">
        <v>77</v>
      </c>
      <c r="D17" s="124" t="s">
        <v>78</v>
      </c>
      <c r="E17" s="124" t="s">
        <v>79</v>
      </c>
      <c r="F17" s="124" t="s">
        <v>80</v>
      </c>
      <c r="G17" s="124" t="s">
        <v>81</v>
      </c>
      <c r="H17" s="140" t="s">
        <v>78</v>
      </c>
      <c r="I17" s="124" t="s">
        <v>82</v>
      </c>
      <c r="J17" s="124" t="s">
        <v>83</v>
      </c>
      <c r="K17" s="124" t="s">
        <v>84</v>
      </c>
      <c r="L17" s="59"/>
      <c r="M17" s="59"/>
    </row>
    <row r="18" spans="2:13" ht="56.45" customHeight="1">
      <c r="B18" s="124"/>
      <c r="C18" s="139"/>
      <c r="D18" s="139"/>
      <c r="E18" s="139"/>
      <c r="F18" s="139"/>
      <c r="G18" s="139"/>
      <c r="H18" s="140"/>
      <c r="I18" s="124"/>
      <c r="J18" s="124"/>
      <c r="K18" s="124"/>
      <c r="L18" s="59"/>
      <c r="M18" s="59"/>
    </row>
    <row r="19" spans="2:13" ht="16.899999999999999" customHeight="1">
      <c r="B19" s="124"/>
      <c r="C19" s="139"/>
      <c r="D19" s="139"/>
      <c r="E19" s="139"/>
      <c r="F19" s="139"/>
      <c r="G19" s="139"/>
      <c r="H19" s="140"/>
      <c r="I19" s="124"/>
      <c r="J19" s="124"/>
      <c r="K19" s="124"/>
      <c r="L19" s="60"/>
      <c r="M19" s="59"/>
    </row>
    <row r="20" spans="2:13" ht="10.5" customHeight="1">
      <c r="B20" s="58">
        <v>1</v>
      </c>
      <c r="C20" s="61">
        <v>2</v>
      </c>
      <c r="D20" s="58">
        <v>3</v>
      </c>
      <c r="E20" s="58">
        <v>4</v>
      </c>
      <c r="F20" s="58">
        <v>5</v>
      </c>
      <c r="G20" s="62">
        <v>6</v>
      </c>
      <c r="H20" s="58">
        <v>7</v>
      </c>
      <c r="I20" s="58">
        <v>8</v>
      </c>
      <c r="J20" s="58">
        <v>9</v>
      </c>
      <c r="K20" s="58">
        <v>10</v>
      </c>
      <c r="L20" s="59"/>
      <c r="M20" s="63"/>
    </row>
    <row r="21" spans="2:13">
      <c r="B21" s="64"/>
      <c r="C21" s="65"/>
      <c r="D21" s="66"/>
      <c r="E21" s="66"/>
      <c r="F21" s="66"/>
      <c r="G21" s="66"/>
      <c r="H21" s="66"/>
      <c r="I21" s="66"/>
      <c r="J21" s="67"/>
      <c r="K21" s="67"/>
      <c r="L21" s="68"/>
    </row>
    <row r="22" spans="2:13">
      <c r="B22" s="69"/>
      <c r="C22" s="70"/>
      <c r="D22" s="71"/>
      <c r="E22" s="71"/>
      <c r="F22" s="71"/>
      <c r="G22" s="66"/>
      <c r="H22" s="71"/>
      <c r="I22" s="71"/>
      <c r="J22" s="67"/>
      <c r="K22" s="67"/>
      <c r="L22" s="68"/>
    </row>
    <row r="23" spans="2:13" ht="16.5" customHeight="1">
      <c r="B23" s="72"/>
      <c r="C23" s="73" t="s">
        <v>85</v>
      </c>
      <c r="D23" s="74"/>
      <c r="E23" s="74"/>
      <c r="F23" s="74"/>
      <c r="G23" s="74"/>
      <c r="H23" s="74"/>
      <c r="I23" s="74"/>
      <c r="J23" s="74"/>
      <c r="K23" s="74"/>
      <c r="L23" s="51"/>
    </row>
    <row r="30" spans="2:13" ht="15.75">
      <c r="B30" s="138"/>
      <c r="C30" s="138"/>
      <c r="D30" s="75"/>
      <c r="F30" s="131"/>
      <c r="G30" s="131"/>
      <c r="H30" s="75"/>
      <c r="I30" s="75"/>
      <c r="J30" s="49"/>
      <c r="K30" s="49"/>
    </row>
    <row r="31" spans="2:13" ht="54.75" customHeight="1">
      <c r="B31" s="134" t="s">
        <v>86</v>
      </c>
      <c r="C31" s="134"/>
      <c r="D31" s="76"/>
      <c r="G31" s="77" t="s">
        <v>87</v>
      </c>
      <c r="H31" s="78"/>
      <c r="I31" s="78"/>
      <c r="J31" s="136" t="s">
        <v>88</v>
      </c>
      <c r="K31" s="136"/>
      <c r="L31" s="79"/>
    </row>
    <row r="32" spans="2:13">
      <c r="E32" s="52"/>
      <c r="H32" s="52"/>
      <c r="I32" s="52"/>
    </row>
    <row r="33" spans="2:12">
      <c r="B33" s="137"/>
      <c r="C33" s="137"/>
      <c r="F33" s="52"/>
      <c r="G33" s="80"/>
      <c r="I33" s="81"/>
      <c r="J33" s="137"/>
      <c r="K33" s="137"/>
      <c r="L33" s="52"/>
    </row>
    <row r="34" spans="2:12" ht="51.75" customHeight="1">
      <c r="B34" s="134" t="s">
        <v>89</v>
      </c>
      <c r="C34" s="134"/>
      <c r="D34" s="76"/>
      <c r="F34" s="79"/>
      <c r="G34" s="77" t="s">
        <v>87</v>
      </c>
      <c r="H34" s="81"/>
      <c r="I34" s="78"/>
      <c r="J34" s="135" t="s">
        <v>88</v>
      </c>
      <c r="K34" s="135"/>
      <c r="L34" s="82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</sheetData>
  <sheetProtection selectLockedCells="1" selectUnlockedCells="1"/>
  <mergeCells count="29">
    <mergeCell ref="B34:C34"/>
    <mergeCell ref="J34:K34"/>
    <mergeCell ref="K17:K19"/>
    <mergeCell ref="B31:C31"/>
    <mergeCell ref="J31:K31"/>
    <mergeCell ref="B33:C33"/>
    <mergeCell ref="J33:K33"/>
    <mergeCell ref="B30:C30"/>
    <mergeCell ref="F30:G30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D9:I9"/>
    <mergeCell ref="J1:L1"/>
    <mergeCell ref="I2:L2"/>
    <mergeCell ref="I3:K3"/>
    <mergeCell ref="I4:K4"/>
    <mergeCell ref="B7:K7"/>
    <mergeCell ref="B10:K10"/>
    <mergeCell ref="E11:H11"/>
    <mergeCell ref="E14:H14"/>
    <mergeCell ref="D16:G16"/>
    <mergeCell ref="H16:K16"/>
  </mergeCells>
  <pageMargins left="0.90972222222222221" right="0.77013888888888893" top="0.4" bottom="0.2701388888888888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3A06-6BE3-4EE1-8AA7-25E67E9DFD2A}">
  <dimension ref="B1:R50"/>
  <sheetViews>
    <sheetView topLeftCell="A7" workbookViewId="0">
      <selection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112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113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0</v>
      </c>
      <c r="E22" s="117">
        <v>1429</v>
      </c>
      <c r="F22" s="117">
        <v>417.42</v>
      </c>
      <c r="G22" s="117">
        <v>0</v>
      </c>
      <c r="H22" s="117">
        <f>D22+E22-F22-G22</f>
        <v>1011.5799999999999</v>
      </c>
    </row>
    <row r="23" spans="2:14" ht="14.45" customHeight="1">
      <c r="B23" s="102"/>
      <c r="C23" s="103" t="s">
        <v>85</v>
      </c>
      <c r="D23" s="116">
        <f>D22</f>
        <v>0</v>
      </c>
      <c r="E23" s="116">
        <f t="shared" ref="E23:H23" si="0">E22</f>
        <v>1429</v>
      </c>
      <c r="F23" s="116">
        <f t="shared" si="0"/>
        <v>417.42</v>
      </c>
      <c r="G23" s="116">
        <f t="shared" si="0"/>
        <v>0</v>
      </c>
      <c r="H23" s="116">
        <f t="shared" si="0"/>
        <v>1011.5799999999999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68CC-11FE-4AB1-9D66-AE9FA5087839}">
  <dimension ref="B1:R50"/>
  <sheetViews>
    <sheetView tabSelected="1" workbookViewId="0">
      <selection activeCell="D24" sqref="D24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114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115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1011.58</v>
      </c>
      <c r="E22" s="117">
        <v>1518</v>
      </c>
      <c r="F22" s="117">
        <v>796.13</v>
      </c>
      <c r="G22" s="117">
        <v>0</v>
      </c>
      <c r="H22" s="117">
        <f>D22+E22-F22-G22</f>
        <v>1733.4499999999998</v>
      </c>
    </row>
    <row r="23" spans="2:14" ht="14.45" customHeight="1">
      <c r="B23" s="102"/>
      <c r="C23" s="103" t="s">
        <v>85</v>
      </c>
      <c r="D23" s="116">
        <f>D22</f>
        <v>1011.58</v>
      </c>
      <c r="E23" s="116">
        <f t="shared" ref="E23:H23" si="0">E22</f>
        <v>1518</v>
      </c>
      <c r="F23" s="116">
        <f t="shared" si="0"/>
        <v>796.13</v>
      </c>
      <c r="G23" s="116">
        <f t="shared" si="0"/>
        <v>0</v>
      </c>
      <c r="H23" s="116">
        <f t="shared" si="0"/>
        <v>1733.4499999999998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3BD6-47FE-424B-AE1C-929B4A662BC2}">
  <dimension ref="B1:R50"/>
  <sheetViews>
    <sheetView topLeftCell="A10" workbookViewId="0">
      <selection activeCell="A10"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116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117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1733.45</v>
      </c>
      <c r="E22" s="117">
        <v>1941</v>
      </c>
      <c r="F22" s="117">
        <v>1296.75</v>
      </c>
      <c r="G22" s="117">
        <v>0</v>
      </c>
      <c r="H22" s="117">
        <f>D22+E22-F22-G22</f>
        <v>2377.6999999999998</v>
      </c>
    </row>
    <row r="23" spans="2:14" ht="14.45" customHeight="1">
      <c r="B23" s="102"/>
      <c r="C23" s="103" t="s">
        <v>85</v>
      </c>
      <c r="D23" s="116">
        <f>D22</f>
        <v>1733.45</v>
      </c>
      <c r="E23" s="116">
        <f t="shared" ref="E23:H23" si="0">E22</f>
        <v>1941</v>
      </c>
      <c r="F23" s="116">
        <f t="shared" si="0"/>
        <v>1296.75</v>
      </c>
      <c r="G23" s="116">
        <f t="shared" si="0"/>
        <v>0</v>
      </c>
      <c r="H23" s="116">
        <f t="shared" si="0"/>
        <v>2377.6999999999998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58A6-67E5-4CA9-81AB-D20BC98826EE}">
  <dimension ref="B1:R50"/>
  <sheetViews>
    <sheetView topLeftCell="A7" workbookViewId="0">
      <selection activeCell="E11" sqref="E11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118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119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2377.6999999999998</v>
      </c>
      <c r="E22" s="117">
        <v>1224</v>
      </c>
      <c r="F22" s="117">
        <v>2048.66</v>
      </c>
      <c r="G22" s="117">
        <v>0</v>
      </c>
      <c r="H22" s="117">
        <f>D22+E22-F22-G22</f>
        <v>1553.04</v>
      </c>
    </row>
    <row r="23" spans="2:14" ht="14.45" customHeight="1">
      <c r="B23" s="102"/>
      <c r="C23" s="103" t="s">
        <v>85</v>
      </c>
      <c r="D23" s="116">
        <f>D22</f>
        <v>2377.6999999999998</v>
      </c>
      <c r="E23" s="116">
        <f t="shared" ref="E23:H23" si="0">E22</f>
        <v>1224</v>
      </c>
      <c r="F23" s="116">
        <f t="shared" si="0"/>
        <v>2048.66</v>
      </c>
      <c r="G23" s="116">
        <f t="shared" si="0"/>
        <v>0</v>
      </c>
      <c r="H23" s="116">
        <f t="shared" si="0"/>
        <v>1553.04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2</vt:i4>
      </vt:variant>
    </vt:vector>
  </HeadingPairs>
  <TitlesOfParts>
    <vt:vector size="10" baseType="lpstr">
      <vt:lpstr>metineF1 04</vt:lpstr>
      <vt:lpstr>metinėF15 04</vt:lpstr>
      <vt:lpstr>Iketv.</vt:lpstr>
      <vt:lpstr>6</vt:lpstr>
      <vt:lpstr>I ketv.</vt:lpstr>
      <vt:lpstr>II ketv.</vt:lpstr>
      <vt:lpstr>III ketv.</vt:lpstr>
      <vt:lpstr>IV ketv.</vt:lpstr>
      <vt:lpstr>'6'!Print_Area</vt:lpstr>
      <vt:lpstr>'6'!Z_7EA8C0BA_5411_44A0_9628_9A22CD2E3A9E_.wvu.PrintArea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Vartotojas</cp:lastModifiedBy>
  <cp:lastPrinted>2025-01-14T11:34:37Z</cp:lastPrinted>
  <dcterms:created xsi:type="dcterms:W3CDTF">2015-06-17T13:29:20Z</dcterms:created>
  <dcterms:modified xsi:type="dcterms:W3CDTF">2025-05-09T09:47:15Z</dcterms:modified>
</cp:coreProperties>
</file>